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<sst xmlns="http://schemas.openxmlformats.org/spreadsheetml/2006/main" count="420" uniqueCount="155">
  <si>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</si>
  <si>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</si>
  <si>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</si>
  <si>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</si>
  <si>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</si>
  <si>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</si>
  <si>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</si>
  <si>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</si>
  <si>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</si>
  <si>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</si>
  <si>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</si>
  <si>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</si>
  <si>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</si>
  <si>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</si>
  <si>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</si>
  <si>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</si>
  <si>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</si>
  <si>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</si>
  <si>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</si>
  <si>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</si>
  <si>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</si>
  <si>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</si>
  <si>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</si>
  <si>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</si>
  <si>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</si>
  <si>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</si>
  <si>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</si>
  <si>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</si>
  <si>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</si>
  <si>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</si>
  <si>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</si>
  <si>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</si>
  <si>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</si>
  <si>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</si>
  <si>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</si>
  <si>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</si>
  <si>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</si>
  <si>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</si>
  <si>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</si>
  <si>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</si>
  <si>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</si>
  <si>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</si>
  <si>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</si>
  <si>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</si>
  <si>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</si>
  <si>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</si>
  <si>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</si>
  <si>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</si>
  <si>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</si>
  <si>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</si>
  <si>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</si>
  <si>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</si>
  <si>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</si>
  <si>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</si>
  <si>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</si>
  <si>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</si>
  <si>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</si>
  <si>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</si>
  <si>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</si>
  <si>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</si>
  <si>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</si>
  <si>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</si>
  <si>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</si>
  <si>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</si>
  <si>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</si>
  <si>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</si>
  <si>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</si>
  <si>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</si>
  <si>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</si>
  <si>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</si>
  <si>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</si>
  <si>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</si>
  <si>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</si>
  <si>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</si>
  <si>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</si>
  <si>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</si>
  <si>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</si>
  <si>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</si>
  <si>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</si>
  <si>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</si>
  <si>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</si>
  <si>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</si>
  <si>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</si>
  <si>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</si>
  <si>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</si>
  <si>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</si>
  <si>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</si>
  <si>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</si>
  <si>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</si>
  <si>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</si>
  <si>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</si>
  <si>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</si>
  <si>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</si>
  <si>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</si>
  <si>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</si>
  <si>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</si>
  <si>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</si>
  <si>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</si>
  <si>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</si>
  <si>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</si>
  <si>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</si>
  <si>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</si>
  <si>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</si>
  <si>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</si>
  <si>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</si>
  <si>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</si>
  <si>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</si>
  <si>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</si>
  <si>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</si>
  <si>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</si>
  <si>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</si>
  <si>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</si>
  <si>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</si>
  <si>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</si>
  <si>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</si>
  <si>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</si>
  <si>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</si>
  <si>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</si>
  <si>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</si>
  <si>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</si>
  <si>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</si>
  <si>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</si>
  <si>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</si>
  <si>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</si>
  <si>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</si>
  <si>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 MOTORCYCLES - makes ranking by DCC - 2021 YTD</t>
  </si>
  <si>
    <t>New MOTORCYCLES - makes ranking by segments - 2021 YTD</t>
  </si>
  <si>
    <t>VESPA</t>
  </si>
  <si>
    <t>YIBEN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</si>
  <si>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</si>
  <si>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</si>
  <si>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</si>
  <si>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</si>
  <si>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</si>
  <si>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</si>
  <si>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</si>
  <si>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</si>
  <si>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</si>
  <si>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</si>
  <si>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SPORT-TOURER</t>
  </si>
  <si>
    <t>SPORT-TOURER ttl</t>
  </si>
  <si>
    <t>SUNRA</t>
  </si>
  <si>
    <t>KYMCO</t>
  </si>
  <si>
    <t>HARLEY-DAVIDSON</t>
  </si>
  <si>
    <t>GAS GAS</t>
  </si>
  <si>
    <t xml:space="preserve">Source: PZPM analysis based on Central Register of Vehicles, KPRM/Ministry of  Digital Affairs 
</t>
  </si>
  <si>
    <t>New* MOTORCYCLE - Top10 Makes - 2021 YTD</t>
  </si>
  <si>
    <t>New* MOPEDS - Top10 Makes - 2021 YTD</t>
  </si>
  <si>
    <t>others</t>
  </si>
  <si>
    <t>TRIUMPH</t>
  </si>
  <si>
    <t>YADEA</t>
  </si>
  <si>
    <t>NOVEMBER</t>
  </si>
  <si>
    <t>January-November</t>
  </si>
  <si>
    <t>FIRST REGISTRATIONS of NEW* MC, TOP10 BRANDS JUNUARY-NOVEMBER 2021</t>
  </si>
  <si>
    <t>FIRST REGISTRATIONS MP, TOP10 BRANDS JUNUARY-NOVEMBER 2021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</si>
</sst>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9"/>
          <c:w val="0.824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11768180"/>
        <c:axId val="53770773"/>
      </c:barChart>
      <c:catAx>
        <c:axId val="1176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0773"/>
        <c:crosses val="autoZero"/>
        <c:auto val="1"/>
        <c:lblOffset val="100"/>
        <c:tickLblSkip val="1"/>
        <c:noMultiLvlLbl val="0"/>
      </c:catAx>
      <c:valAx>
        <c:axId val="53770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68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19258000"/>
        <c:axId val="63656721"/>
      </c:barChart>
      <c:catAx>
        <c:axId val="19258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56721"/>
        <c:crosses val="autoZero"/>
        <c:auto val="1"/>
        <c:lblOffset val="100"/>
        <c:tickLblSkip val="1"/>
        <c:noMultiLvlLbl val="0"/>
      </c:catAx>
      <c:valAx>
        <c:axId val="63656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58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16429018"/>
        <c:axId val="58467627"/>
      </c:barChart>
      <c:catAx>
        <c:axId val="16429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67627"/>
        <c:crossesAt val="0"/>
        <c:auto val="1"/>
        <c:lblOffset val="100"/>
        <c:tickLblSkip val="1"/>
        <c:noMultiLvlLbl val="0"/>
      </c:catAx>
      <c:valAx>
        <c:axId val="5846762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29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05"/>
          <c:w val="0.7322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40278340"/>
        <c:axId val="54637669"/>
      </c:barChart>
      <c:catAx>
        <c:axId val="40278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7669"/>
        <c:crosses val="autoZero"/>
        <c:auto val="1"/>
        <c:lblOffset val="100"/>
        <c:tickLblSkip val="1"/>
        <c:noMultiLvlLbl val="0"/>
      </c:catAx>
      <c:valAx>
        <c:axId val="54637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78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 2020 - 2021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65"/>
          <c:w val="0.73775"/>
          <c:h val="0.84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29126862"/>
        <c:axId val="45886143"/>
      </c:barChart>
      <c:catAx>
        <c:axId val="2912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86143"/>
        <c:crosses val="autoZero"/>
        <c:auto val="1"/>
        <c:lblOffset val="100"/>
        <c:tickLblSkip val="1"/>
        <c:noMultiLvlLbl val="0"/>
      </c:catAx>
      <c:valAx>
        <c:axId val="4588614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26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61354104"/>
        <c:axId val="49664569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61354104"/>
        <c:axId val="49664569"/>
      </c:lineChart>
      <c:catAx>
        <c:axId val="6135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4569"/>
        <c:crosses val="autoZero"/>
        <c:auto val="1"/>
        <c:lblOffset val="100"/>
        <c:tickLblSkip val="1"/>
        <c:noMultiLvlLbl val="0"/>
      </c:catAx>
      <c:valAx>
        <c:axId val="49664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4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1634882"/>
        <c:axId val="52237523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1634882"/>
        <c:axId val="52237523"/>
      </c:lineChart>
      <c:catAx>
        <c:axId val="1634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7523"/>
        <c:crosses val="autoZero"/>
        <c:auto val="1"/>
        <c:lblOffset val="100"/>
        <c:tickLblSkip val="1"/>
        <c:noMultiLvlLbl val="0"/>
      </c:catAx>
      <c:valAx>
        <c:axId val="52237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48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88"/>
          <c:w val="0.79925"/>
          <c:h val="0.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32952318"/>
        <c:axId val="56708975"/>
      </c:barChart>
      <c:catAx>
        <c:axId val="3295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08975"/>
        <c:crosses val="autoZero"/>
        <c:auto val="1"/>
        <c:lblOffset val="100"/>
        <c:tickLblSkip val="1"/>
        <c:noMultiLvlLbl val="0"/>
      </c:catAx>
      <c:valAx>
        <c:axId val="5670897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2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 2021</a:t>
            </a:r>
          </a:p>
        </c:rich>
      </c:tx>
      <c:layout>
        <c:manualLayout>
          <c:xMode val="factor"/>
          <c:yMode val="factor"/>
          <c:x val="0.00525"/>
          <c:y val="-0.00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05"/>
          <c:w val="0.73225"/>
          <c:h val="0.80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46114472"/>
        <c:axId val="10913257"/>
      </c:barChart>
      <c:catAx>
        <c:axId val="46114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13257"/>
        <c:crosses val="autoZero"/>
        <c:auto val="1"/>
        <c:lblOffset val="100"/>
        <c:tickLblSkip val="1"/>
        <c:noMultiLvlLbl val="0"/>
      </c:catAx>
      <c:valAx>
        <c:axId val="10913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14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65"/>
          <c:w val="0.752"/>
          <c:h val="0.84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58470258"/>
        <c:axId val="40470403"/>
      </c:barChart>
      <c:catAx>
        <c:axId val="58470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70403"/>
        <c:crosses val="autoZero"/>
        <c:auto val="1"/>
        <c:lblOffset val="100"/>
        <c:tickLblSkip val="1"/>
        <c:noMultiLvlLbl val="0"/>
      </c:catAx>
      <c:valAx>
        <c:axId val="4047040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02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1549404"/>
        <c:axId val="45997629"/>
      </c:barChart>
      <c:catAx>
        <c:axId val="1549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97629"/>
        <c:crosses val="autoZero"/>
        <c:auto val="1"/>
        <c:lblOffset val="100"/>
        <c:tickLblSkip val="1"/>
        <c:noMultiLvlLbl val="0"/>
      </c:catAx>
      <c:valAx>
        <c:axId val="45997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9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2383718"/>
        <c:axId val="39793687"/>
      </c:barChart>
      <c:catAx>
        <c:axId val="238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93687"/>
        <c:crossesAt val="0"/>
        <c:auto val="1"/>
        <c:lblOffset val="100"/>
        <c:tickLblSkip val="1"/>
        <c:noMultiLvlLbl val="0"/>
      </c:catAx>
      <c:valAx>
        <c:axId val="3979368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825"/>
          <c:y val="0.231"/>
          <c:w val="0.394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337"/>
          <c:w val="0.267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972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811000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145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75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104</v>
      </c>
      <c r="C7" s="62" t="s">
        <v>105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106</v>
      </c>
      <c r="C9" s="63" t="s">
        <v>107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108</v>
      </c>
      <c r="C11" s="63" t="s">
        <v>109</v>
      </c>
      <c r="D11" s="10"/>
    </row>
    <row r="12" ht="12.75">
      <c r="B12" s="145"/>
    </row>
    <row r="13" spans="2:17" ht="12.75">
      <c r="B13" s="146" t="s">
        <v>100</v>
      </c>
      <c r="C13" s="62" t="s">
        <v>153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110</v>
      </c>
      <c r="C15" s="63" t="s">
        <v>111</v>
      </c>
      <c r="D15" s="12"/>
    </row>
    <row r="16" ht="12.75">
      <c r="B16" s="145"/>
    </row>
    <row r="17" spans="2:3" ht="12.75">
      <c r="B17" s="147" t="s">
        <v>101</v>
      </c>
      <c r="C17" s="62" t="s">
        <v>154</v>
      </c>
    </row>
    <row r="18" ht="12.75">
      <c r="B18" s="145"/>
    </row>
    <row r="19" spans="2:3" ht="12.75">
      <c r="B19" s="147" t="s">
        <v>112</v>
      </c>
      <c r="C19" s="62" t="s">
        <v>113</v>
      </c>
    </row>
    <row r="20" ht="12.75">
      <c r="B20" s="145"/>
    </row>
    <row r="21" spans="2:3" ht="12.75">
      <c r="B21" s="147" t="s">
        <v>102</v>
      </c>
      <c r="C21" s="62" t="s">
        <v>103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K12" sqref="K12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117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>
        <v>10288</v>
      </c>
      <c r="G3" s="3">
        <v>10141</v>
      </c>
      <c r="H3" s="3">
        <v>8928</v>
      </c>
      <c r="I3" s="3">
        <v>6896</v>
      </c>
      <c r="J3" s="3">
        <v>5683</v>
      </c>
      <c r="K3" s="3">
        <v>4756</v>
      </c>
      <c r="L3" s="3">
        <v>4109</v>
      </c>
      <c r="M3" s="7"/>
      <c r="N3" s="3">
        <v>77970</v>
      </c>
      <c r="O3" s="97">
        <v>0.7840830241047455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>
        <v>2682</v>
      </c>
      <c r="G4" s="159">
        <v>2888</v>
      </c>
      <c r="H4" s="159">
        <v>2998</v>
      </c>
      <c r="I4" s="159">
        <v>2615</v>
      </c>
      <c r="J4" s="159">
        <v>1967</v>
      </c>
      <c r="K4" s="159">
        <v>1475</v>
      </c>
      <c r="L4" s="159">
        <v>1210</v>
      </c>
      <c r="M4" s="160"/>
      <c r="N4" s="3">
        <v>21471</v>
      </c>
      <c r="O4" s="97">
        <v>0.21591697589525446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115</v>
      </c>
      <c r="B5" s="9">
        <v>3942</v>
      </c>
      <c r="C5" s="9">
        <v>5120</v>
      </c>
      <c r="D5" s="9">
        <v>11099</v>
      </c>
      <c r="E5" s="9">
        <v>12644</v>
      </c>
      <c r="F5" s="9">
        <v>12970</v>
      </c>
      <c r="G5" s="9">
        <v>13029</v>
      </c>
      <c r="H5" s="9">
        <v>11926</v>
      </c>
      <c r="I5" s="9">
        <v>9511</v>
      </c>
      <c r="J5" s="9">
        <v>7650</v>
      </c>
      <c r="K5" s="9">
        <v>6231</v>
      </c>
      <c r="L5" s="9">
        <v>5319</v>
      </c>
      <c r="M5" s="9"/>
      <c r="N5" s="9">
        <v>99441</v>
      </c>
      <c r="O5" s="97">
        <v>1</v>
      </c>
      <c r="T5" s="99" t="s">
        <v>78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116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>
        <v>0.025782980069598338</v>
      </c>
      <c r="G6" s="207">
        <v>0.004548959136468689</v>
      </c>
      <c r="H6" s="207">
        <v>-0.08465730293959628</v>
      </c>
      <c r="I6" s="207">
        <v>-0.20249874224383702</v>
      </c>
      <c r="J6" s="207">
        <v>-0.1956681736936179</v>
      </c>
      <c r="K6" s="207">
        <v>-0.18549019607843142</v>
      </c>
      <c r="L6" s="207">
        <v>-0.14636494944631684</v>
      </c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>
        <v>-0.06811323466015229</v>
      </c>
      <c r="G7" s="208">
        <v>-0.1142157862533143</v>
      </c>
      <c r="H7" s="208">
        <v>-0.17569809234171962</v>
      </c>
      <c r="I7" s="208">
        <v>-0.14020972699331047</v>
      </c>
      <c r="J7" s="208">
        <v>-0.13107678328032712</v>
      </c>
      <c r="K7" s="208">
        <v>0.01449039400846619</v>
      </c>
      <c r="L7" s="208">
        <v>0.06957570882766939</v>
      </c>
      <c r="M7" s="208"/>
      <c r="N7" s="208">
        <v>-0.008811363070022393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151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2021</v>
      </c>
      <c r="C10" s="45">
        <v>2020</v>
      </c>
      <c r="D10" s="228"/>
      <c r="E10" s="45">
        <f>B10</f>
        <v>2021</v>
      </c>
      <c r="F10" s="45">
        <f>C10</f>
        <v>2020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4109</v>
      </c>
      <c r="C11" s="187">
        <v>3401</v>
      </c>
      <c r="D11" s="188">
        <v>0.20817406645104386</v>
      </c>
      <c r="E11" s="187">
        <v>77970</v>
      </c>
      <c r="F11" s="189">
        <v>76219</v>
      </c>
      <c r="G11" s="188">
        <v>0.022973274380403863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1210</v>
      </c>
      <c r="C12" s="187">
        <v>1572</v>
      </c>
      <c r="D12" s="188">
        <v>-0.23027989821882955</v>
      </c>
      <c r="E12" s="187">
        <v>21471</v>
      </c>
      <c r="F12" s="189">
        <v>24106</v>
      </c>
      <c r="G12" s="188">
        <v>-0.10930888575458397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5319</v>
      </c>
      <c r="C13" s="187">
        <v>4973</v>
      </c>
      <c r="D13" s="188">
        <v>0.06957570882766939</v>
      </c>
      <c r="E13" s="187">
        <v>99441</v>
      </c>
      <c r="F13" s="187">
        <v>100325</v>
      </c>
      <c r="G13" s="188">
        <v>-0.008811363070022393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>
        <v>2963</v>
      </c>
      <c r="G3" s="3">
        <v>2848</v>
      </c>
      <c r="H3" s="3">
        <v>2423</v>
      </c>
      <c r="I3" s="3">
        <v>1894</v>
      </c>
      <c r="J3" s="3">
        <v>1461</v>
      </c>
      <c r="K3" s="3">
        <v>1186</v>
      </c>
      <c r="L3" s="3">
        <v>1071</v>
      </c>
      <c r="M3" s="7"/>
      <c r="N3" s="3">
        <v>20269</v>
      </c>
      <c r="O3" s="97">
        <v>0.6344769298190697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>
        <v>1457</v>
      </c>
      <c r="G4" s="159">
        <v>1691</v>
      </c>
      <c r="H4" s="159">
        <v>1693</v>
      </c>
      <c r="I4" s="159">
        <v>1475</v>
      </c>
      <c r="J4" s="159">
        <v>1097</v>
      </c>
      <c r="K4" s="159">
        <v>849</v>
      </c>
      <c r="L4" s="159">
        <v>671</v>
      </c>
      <c r="M4" s="160"/>
      <c r="N4" s="3">
        <v>11677</v>
      </c>
      <c r="O4" s="97">
        <v>0.36552307018093033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115</v>
      </c>
      <c r="B5" s="9">
        <v>711</v>
      </c>
      <c r="C5" s="9">
        <v>1307</v>
      </c>
      <c r="D5" s="9">
        <v>3125</v>
      </c>
      <c r="E5" s="9">
        <v>4024</v>
      </c>
      <c r="F5" s="9">
        <v>4420</v>
      </c>
      <c r="G5" s="9">
        <v>4539</v>
      </c>
      <c r="H5" s="9">
        <v>4116</v>
      </c>
      <c r="I5" s="9">
        <v>3369</v>
      </c>
      <c r="J5" s="9">
        <v>2558</v>
      </c>
      <c r="K5" s="9">
        <v>2035</v>
      </c>
      <c r="L5" s="9">
        <v>1742</v>
      </c>
      <c r="M5" s="9"/>
      <c r="N5" s="9">
        <v>31946</v>
      </c>
      <c r="O5" s="97">
        <v>1</v>
      </c>
      <c r="T5" s="48" t="s">
        <v>78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116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>
        <v>0.09840954274353875</v>
      </c>
      <c r="G6" s="207">
        <v>0.026923076923076827</v>
      </c>
      <c r="H6" s="207">
        <v>-0.09319233311302044</v>
      </c>
      <c r="I6" s="207">
        <v>-0.18148688046647232</v>
      </c>
      <c r="J6" s="207">
        <v>-0.24072425051944202</v>
      </c>
      <c r="K6" s="207">
        <v>-0.20445660672400312</v>
      </c>
      <c r="L6" s="207">
        <v>-0.14398034398034398</v>
      </c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>
        <v>-0.05595899188381037</v>
      </c>
      <c r="G7" s="208">
        <v>-0.13575780654988578</v>
      </c>
      <c r="H7" s="208">
        <v>-0.2328052190121156</v>
      </c>
      <c r="I7" s="208">
        <v>-0.1621487192240736</v>
      </c>
      <c r="J7" s="208">
        <v>-0.16948051948051945</v>
      </c>
      <c r="K7" s="208">
        <v>-0.014527845036319653</v>
      </c>
      <c r="L7" s="208">
        <v>-0.17165953399904899</v>
      </c>
      <c r="M7" s="208"/>
      <c r="N7" s="208">
        <v>-0.07265813231153295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2021vs2020'!B9:C9</f>
        <v>NOVEMBER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2021vs2020'!B10</f>
        <v>2021</v>
      </c>
      <c r="C10" s="45">
        <f>'R_PTW 2021vs2020'!C10</f>
        <v>2020</v>
      </c>
      <c r="D10" s="228"/>
      <c r="E10" s="45">
        <f>'R_PTW 2021vs2020'!E10</f>
        <v>2021</v>
      </c>
      <c r="F10" s="45">
        <f>'R_PTW 2021vs2020'!F10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1071</v>
      </c>
      <c r="C11" s="187">
        <v>999</v>
      </c>
      <c r="D11" s="188">
        <v>0.072072072072072</v>
      </c>
      <c r="E11" s="187">
        <v>20269</v>
      </c>
      <c r="F11" s="189">
        <v>19153</v>
      </c>
      <c r="G11" s="188">
        <v>0.05826763431316251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671</v>
      </c>
      <c r="C12" s="187">
        <v>1104</v>
      </c>
      <c r="D12" s="188">
        <v>-0.39221014492753625</v>
      </c>
      <c r="E12" s="187">
        <v>11677</v>
      </c>
      <c r="F12" s="189">
        <v>15296</v>
      </c>
      <c r="G12" s="188">
        <v>-0.2365978033472803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1742</v>
      </c>
      <c r="C13" s="187">
        <v>2103</v>
      </c>
      <c r="D13" s="188">
        <v>-0.17165953399904899</v>
      </c>
      <c r="E13" s="187">
        <v>31946</v>
      </c>
      <c r="F13" s="187">
        <v>34449</v>
      </c>
      <c r="G13" s="188">
        <v>-0.07265813231153295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H8" sqref="H8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>
        <v>2963</v>
      </c>
      <c r="G9" s="9">
        <v>2848</v>
      </c>
      <c r="H9" s="9">
        <v>2423</v>
      </c>
      <c r="I9" s="9">
        <v>1894</v>
      </c>
      <c r="J9" s="9">
        <v>1461</v>
      </c>
      <c r="K9" s="9">
        <v>1186</v>
      </c>
      <c r="L9" s="9">
        <v>1071</v>
      </c>
      <c r="M9" s="9"/>
      <c r="N9" s="85">
        <v>20269</v>
      </c>
      <c r="O9" s="86"/>
    </row>
    <row r="10" spans="1:14" ht="12.75">
      <c r="A10" s="139" t="s">
        <v>122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>
        <v>0.08574569439355084</v>
      </c>
      <c r="G10" s="148">
        <v>-0.03424889793150221</v>
      </c>
      <c r="H10" s="148">
        <v>-0.19953749587049885</v>
      </c>
      <c r="I10" s="148">
        <v>-0.0792416140009723</v>
      </c>
      <c r="J10" s="148">
        <v>-0.04384816753926701</v>
      </c>
      <c r="K10" s="148">
        <v>0.06558849955076362</v>
      </c>
      <c r="L10" s="148">
        <v>0.072072072072072</v>
      </c>
      <c r="M10" s="148"/>
      <c r="N10" s="148">
        <v>0.05826763431316251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2021vs2020'!B9:C9</f>
        <v>NOVEMBER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2021vs2020'!B10</f>
        <v>2021</v>
      </c>
      <c r="C13" s="45">
        <f>'R_PTW NEW 2021vs2020'!C10</f>
        <v>2020</v>
      </c>
      <c r="D13" s="228"/>
      <c r="E13" s="45">
        <f>'R_PTW NEW 2021vs2020'!E10</f>
        <v>2021</v>
      </c>
      <c r="F13" s="45">
        <f>'R_PTW NEW 2021vs2020'!F10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1071</v>
      </c>
      <c r="C14" s="162">
        <v>999</v>
      </c>
      <c r="D14" s="163">
        <v>0.072072072072072</v>
      </c>
      <c r="E14" s="162">
        <v>20269</v>
      </c>
      <c r="F14" s="164">
        <v>19153</v>
      </c>
      <c r="G14" s="163">
        <v>0.05826763431316251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7.0039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146</v>
      </c>
      <c r="C2" s="249"/>
      <c r="D2" s="249"/>
      <c r="E2" s="249"/>
      <c r="F2" s="249"/>
      <c r="G2" s="249"/>
      <c r="H2" s="249"/>
      <c r="I2" s="101"/>
      <c r="J2" s="249" t="s">
        <v>125</v>
      </c>
      <c r="K2" s="249"/>
      <c r="L2" s="249"/>
      <c r="M2" s="249"/>
      <c r="N2" s="249"/>
      <c r="O2" s="249"/>
      <c r="P2" s="249"/>
      <c r="R2" s="249" t="s">
        <v>126</v>
      </c>
      <c r="S2" s="249"/>
      <c r="T2" s="249"/>
      <c r="U2" s="249"/>
      <c r="V2" s="249"/>
      <c r="W2" s="249"/>
      <c r="X2" s="249"/>
    </row>
    <row r="3" spans="2:24" ht="15" customHeight="1">
      <c r="B3" s="250" t="s">
        <v>54</v>
      </c>
      <c r="C3" s="252" t="s">
        <v>55</v>
      </c>
      <c r="D3" s="238" t="s">
        <v>152</v>
      </c>
      <c r="E3" s="239"/>
      <c r="F3" s="239"/>
      <c r="G3" s="239"/>
      <c r="H3" s="240"/>
      <c r="I3" s="103"/>
      <c r="J3" s="256" t="s">
        <v>56</v>
      </c>
      <c r="K3" s="252" t="s">
        <v>77</v>
      </c>
      <c r="L3" s="238" t="str">
        <f>D3</f>
        <v>January-November</v>
      </c>
      <c r="M3" s="239"/>
      <c r="N3" s="239"/>
      <c r="O3" s="239"/>
      <c r="P3" s="240"/>
      <c r="R3" s="250" t="s">
        <v>46</v>
      </c>
      <c r="S3" s="252" t="s">
        <v>55</v>
      </c>
      <c r="T3" s="238" t="str">
        <f>L3</f>
        <v>January-November</v>
      </c>
      <c r="U3" s="239"/>
      <c r="V3" s="239"/>
      <c r="W3" s="239"/>
      <c r="X3" s="240"/>
    </row>
    <row r="4" spans="2:24" ht="15" customHeight="1">
      <c r="B4" s="251"/>
      <c r="C4" s="253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57"/>
      <c r="K4" s="259"/>
      <c r="L4" s="244">
        <v>2021</v>
      </c>
      <c r="M4" s="254">
        <v>2020</v>
      </c>
      <c r="N4" s="246" t="s">
        <v>59</v>
      </c>
      <c r="O4" s="246" t="s">
        <v>124</v>
      </c>
      <c r="P4" s="246" t="s">
        <v>79</v>
      </c>
      <c r="R4" s="261"/>
      <c r="S4" s="259"/>
      <c r="T4" s="244">
        <v>2021</v>
      </c>
      <c r="U4" s="254">
        <v>2020</v>
      </c>
      <c r="V4" s="246" t="s">
        <v>59</v>
      </c>
      <c r="W4" s="246" t="s">
        <v>124</v>
      </c>
      <c r="X4" s="246" t="s">
        <v>79</v>
      </c>
    </row>
    <row r="5" spans="2:24" ht="12.75">
      <c r="B5" s="171">
        <v>1</v>
      </c>
      <c r="C5" s="172" t="s">
        <v>27</v>
      </c>
      <c r="D5" s="173">
        <v>3526</v>
      </c>
      <c r="E5" s="174">
        <v>0.1739602348413834</v>
      </c>
      <c r="F5" s="173">
        <v>2342</v>
      </c>
      <c r="G5" s="175">
        <v>0.12227849423066882</v>
      </c>
      <c r="H5" s="165">
        <v>0.5055508112724167</v>
      </c>
      <c r="I5" s="109"/>
      <c r="J5" s="258"/>
      <c r="K5" s="260"/>
      <c r="L5" s="245"/>
      <c r="M5" s="255"/>
      <c r="N5" s="245"/>
      <c r="O5" s="245"/>
      <c r="P5" s="245"/>
      <c r="R5" s="251"/>
      <c r="S5" s="260"/>
      <c r="T5" s="245"/>
      <c r="U5" s="255"/>
      <c r="V5" s="245"/>
      <c r="W5" s="245"/>
      <c r="X5" s="245"/>
    </row>
    <row r="6" spans="2:24" ht="15">
      <c r="B6" s="176">
        <v>2</v>
      </c>
      <c r="C6" s="177" t="s">
        <v>26</v>
      </c>
      <c r="D6" s="178">
        <v>2260</v>
      </c>
      <c r="E6" s="179">
        <v>0.11150032068676304</v>
      </c>
      <c r="F6" s="178">
        <v>2236</v>
      </c>
      <c r="G6" s="180">
        <v>0.11674411319375555</v>
      </c>
      <c r="H6" s="166">
        <v>0.01073345259391778</v>
      </c>
      <c r="I6" s="109"/>
      <c r="J6" s="110" t="s">
        <v>88</v>
      </c>
      <c r="K6" s="193" t="s">
        <v>27</v>
      </c>
      <c r="L6" s="211">
        <v>1433</v>
      </c>
      <c r="M6" s="140">
        <v>1022</v>
      </c>
      <c r="N6" s="194">
        <v>0.40215264187866917</v>
      </c>
      <c r="O6" s="195"/>
      <c r="P6" s="195"/>
      <c r="R6" s="110" t="s">
        <v>47</v>
      </c>
      <c r="S6" s="193" t="s">
        <v>27</v>
      </c>
      <c r="T6" s="211">
        <v>1373</v>
      </c>
      <c r="U6" s="140">
        <v>924</v>
      </c>
      <c r="V6" s="194">
        <v>0.4859307359307359</v>
      </c>
      <c r="W6" s="195"/>
      <c r="X6" s="195"/>
    </row>
    <row r="7" spans="2:24" ht="15">
      <c r="B7" s="176">
        <v>3</v>
      </c>
      <c r="C7" s="177" t="s">
        <v>0</v>
      </c>
      <c r="D7" s="178">
        <v>2238</v>
      </c>
      <c r="E7" s="179">
        <v>0.11041491933494499</v>
      </c>
      <c r="F7" s="178">
        <v>1686</v>
      </c>
      <c r="G7" s="180">
        <v>0.08802798517203571</v>
      </c>
      <c r="H7" s="166">
        <v>0.3274021352313168</v>
      </c>
      <c r="I7" s="109"/>
      <c r="J7" s="111"/>
      <c r="K7" s="196" t="s">
        <v>28</v>
      </c>
      <c r="L7" s="197">
        <v>1049</v>
      </c>
      <c r="M7" s="141">
        <v>1984</v>
      </c>
      <c r="N7" s="198">
        <v>-0.4712701612903226</v>
      </c>
      <c r="O7" s="149"/>
      <c r="P7" s="149"/>
      <c r="R7" s="111"/>
      <c r="S7" s="196" t="s">
        <v>26</v>
      </c>
      <c r="T7" s="197">
        <v>705</v>
      </c>
      <c r="U7" s="141">
        <v>662</v>
      </c>
      <c r="V7" s="198">
        <v>0.06495468277945626</v>
      </c>
      <c r="W7" s="149"/>
      <c r="X7" s="149"/>
    </row>
    <row r="8" spans="2:24" ht="15">
      <c r="B8" s="176">
        <v>4</v>
      </c>
      <c r="C8" s="177" t="s">
        <v>28</v>
      </c>
      <c r="D8" s="178">
        <v>1049</v>
      </c>
      <c r="E8" s="179">
        <v>0.0517539099116878</v>
      </c>
      <c r="F8" s="178">
        <v>1984</v>
      </c>
      <c r="G8" s="180">
        <v>0.1035869054456221</v>
      </c>
      <c r="H8" s="166">
        <v>-0.4712701612903226</v>
      </c>
      <c r="I8" s="109"/>
      <c r="J8" s="111"/>
      <c r="K8" s="196" t="s">
        <v>45</v>
      </c>
      <c r="L8" s="197">
        <v>1024</v>
      </c>
      <c r="M8" s="141">
        <v>1452</v>
      </c>
      <c r="N8" s="198">
        <v>-0.29476584022038566</v>
      </c>
      <c r="O8" s="149"/>
      <c r="P8" s="149"/>
      <c r="R8" s="111"/>
      <c r="S8" s="196" t="s">
        <v>127</v>
      </c>
      <c r="T8" s="197">
        <v>524</v>
      </c>
      <c r="U8" s="141">
        <v>310</v>
      </c>
      <c r="V8" s="198">
        <v>0.6903225806451614</v>
      </c>
      <c r="W8" s="149"/>
      <c r="X8" s="149"/>
    </row>
    <row r="9" spans="2:24" ht="12.75">
      <c r="B9" s="176">
        <v>5</v>
      </c>
      <c r="C9" s="177" t="s">
        <v>45</v>
      </c>
      <c r="D9" s="178">
        <v>1024</v>
      </c>
      <c r="E9" s="179">
        <v>0.050520499284621836</v>
      </c>
      <c r="F9" s="178">
        <v>1452</v>
      </c>
      <c r="G9" s="212">
        <v>0.07581057797734037</v>
      </c>
      <c r="H9" s="166">
        <v>-0.29476584022038566</v>
      </c>
      <c r="I9" s="109"/>
      <c r="J9" s="110"/>
      <c r="K9" s="110" t="s">
        <v>148</v>
      </c>
      <c r="L9" s="110">
        <v>4840</v>
      </c>
      <c r="M9" s="110">
        <v>5220</v>
      </c>
      <c r="N9" s="199">
        <v>-0.07279693486590033</v>
      </c>
      <c r="O9" s="149"/>
      <c r="P9" s="149"/>
      <c r="R9" s="110"/>
      <c r="S9" s="110" t="s">
        <v>148</v>
      </c>
      <c r="T9" s="110">
        <v>1582</v>
      </c>
      <c r="U9" s="110">
        <v>1823</v>
      </c>
      <c r="V9" s="199">
        <v>-0.13219967087218865</v>
      </c>
      <c r="W9" s="149"/>
      <c r="X9" s="149"/>
    </row>
    <row r="10" spans="2:24" ht="12.75">
      <c r="B10" s="176">
        <v>6</v>
      </c>
      <c r="C10" s="177" t="s">
        <v>32</v>
      </c>
      <c r="D10" s="178">
        <v>897</v>
      </c>
      <c r="E10" s="179">
        <v>0.04425477329912675</v>
      </c>
      <c r="F10" s="178">
        <v>1098</v>
      </c>
      <c r="G10" s="212">
        <v>0.05732783375972433</v>
      </c>
      <c r="H10" s="166">
        <v>-0.18306010928961747</v>
      </c>
      <c r="I10" s="109"/>
      <c r="J10" s="112" t="s">
        <v>88</v>
      </c>
      <c r="K10" s="113"/>
      <c r="L10" s="169">
        <v>8346</v>
      </c>
      <c r="M10" s="169">
        <v>9678</v>
      </c>
      <c r="N10" s="114">
        <v>-0.13763174209547424</v>
      </c>
      <c r="O10" s="133">
        <v>0.411761803739701</v>
      </c>
      <c r="P10" s="133">
        <v>0.5052994308985538</v>
      </c>
      <c r="R10" s="112" t="s">
        <v>65</v>
      </c>
      <c r="S10" s="113"/>
      <c r="T10" s="169">
        <v>4184</v>
      </c>
      <c r="U10" s="169">
        <v>3719</v>
      </c>
      <c r="V10" s="114">
        <v>0.12503361118580258</v>
      </c>
      <c r="W10" s="133">
        <v>0.20642360254575953</v>
      </c>
      <c r="X10" s="133">
        <v>0.19417323656868377</v>
      </c>
    </row>
    <row r="11" spans="2:24" ht="15">
      <c r="B11" s="176">
        <v>7</v>
      </c>
      <c r="C11" s="177" t="s">
        <v>94</v>
      </c>
      <c r="D11" s="178">
        <v>870</v>
      </c>
      <c r="E11" s="179">
        <v>0.0429226898218955</v>
      </c>
      <c r="F11" s="178">
        <v>632</v>
      </c>
      <c r="G11" s="180">
        <v>0.03299744165404898</v>
      </c>
      <c r="H11" s="166">
        <v>0.37658227848101267</v>
      </c>
      <c r="I11" s="109"/>
      <c r="J11" s="110" t="s">
        <v>90</v>
      </c>
      <c r="K11" s="214" t="s">
        <v>32</v>
      </c>
      <c r="L11" s="203">
        <v>83</v>
      </c>
      <c r="M11" s="204">
        <v>133</v>
      </c>
      <c r="N11" s="194">
        <v>-0.37593984962406013</v>
      </c>
      <c r="O11" s="195"/>
      <c r="P11" s="195"/>
      <c r="R11" s="110" t="s">
        <v>48</v>
      </c>
      <c r="S11" s="193" t="s">
        <v>28</v>
      </c>
      <c r="T11" s="211">
        <v>653</v>
      </c>
      <c r="U11" s="140">
        <v>970</v>
      </c>
      <c r="V11" s="194">
        <v>-0.32680412371134016</v>
      </c>
      <c r="W11" s="195"/>
      <c r="X11" s="195"/>
    </row>
    <row r="12" spans="2:24" ht="15">
      <c r="B12" s="176">
        <v>8</v>
      </c>
      <c r="C12" s="177" t="s">
        <v>29</v>
      </c>
      <c r="D12" s="178">
        <v>802</v>
      </c>
      <c r="E12" s="179">
        <v>0.039567812916276084</v>
      </c>
      <c r="F12" s="178">
        <v>763</v>
      </c>
      <c r="G12" s="180">
        <v>0.03983710123740406</v>
      </c>
      <c r="H12" s="166">
        <v>0.051114023591087854</v>
      </c>
      <c r="I12" s="109"/>
      <c r="J12" s="111"/>
      <c r="K12" s="215" t="s">
        <v>73</v>
      </c>
      <c r="L12" s="205">
        <v>57</v>
      </c>
      <c r="M12" s="206">
        <v>80</v>
      </c>
      <c r="N12" s="198">
        <v>-0.2875</v>
      </c>
      <c r="O12" s="149"/>
      <c r="P12" s="149"/>
      <c r="R12" s="111"/>
      <c r="S12" s="196" t="s">
        <v>143</v>
      </c>
      <c r="T12" s="197">
        <v>224</v>
      </c>
      <c r="U12" s="141">
        <v>254</v>
      </c>
      <c r="V12" s="198">
        <v>-0.11811023622047245</v>
      </c>
      <c r="W12" s="149"/>
      <c r="X12" s="149"/>
    </row>
    <row r="13" spans="2:24" ht="15">
      <c r="B13" s="176">
        <v>9</v>
      </c>
      <c r="C13" s="177" t="s">
        <v>74</v>
      </c>
      <c r="D13" s="178">
        <v>709</v>
      </c>
      <c r="E13" s="179">
        <v>0.034979525383590705</v>
      </c>
      <c r="F13" s="178">
        <v>889</v>
      </c>
      <c r="G13" s="180">
        <v>0.046415705111470786</v>
      </c>
      <c r="H13" s="166">
        <v>-0.20247469066366708</v>
      </c>
      <c r="I13" s="109"/>
      <c r="J13" s="111"/>
      <c r="K13" s="215" t="s">
        <v>144</v>
      </c>
      <c r="L13" s="205">
        <v>38</v>
      </c>
      <c r="M13" s="206">
        <v>3</v>
      </c>
      <c r="N13" s="198">
        <v>11.666666666666666</v>
      </c>
      <c r="O13" s="149"/>
      <c r="P13" s="149"/>
      <c r="R13" s="111"/>
      <c r="S13" s="196" t="s">
        <v>27</v>
      </c>
      <c r="T13" s="197">
        <v>220</v>
      </c>
      <c r="U13" s="141">
        <v>53</v>
      </c>
      <c r="V13" s="198">
        <v>3.150943396226415</v>
      </c>
      <c r="W13" s="149"/>
      <c r="X13" s="149"/>
    </row>
    <row r="14" spans="2:24" ht="12.75">
      <c r="B14" s="176">
        <v>10</v>
      </c>
      <c r="C14" s="177" t="s">
        <v>149</v>
      </c>
      <c r="D14" s="178">
        <v>608</v>
      </c>
      <c r="E14" s="179">
        <v>0.029996546450244216</v>
      </c>
      <c r="F14" s="178">
        <v>433</v>
      </c>
      <c r="G14" s="180">
        <v>0.02260742442437216</v>
      </c>
      <c r="H14" s="166">
        <v>0.4041570438799076</v>
      </c>
      <c r="I14" s="109"/>
      <c r="J14" s="115"/>
      <c r="K14" s="110" t="s">
        <v>148</v>
      </c>
      <c r="L14" s="110">
        <v>92</v>
      </c>
      <c r="M14" s="110">
        <v>261</v>
      </c>
      <c r="N14" s="199">
        <v>-0.6475095785440613</v>
      </c>
      <c r="O14" s="149"/>
      <c r="P14" s="149"/>
      <c r="R14" s="115"/>
      <c r="S14" s="110" t="s">
        <v>148</v>
      </c>
      <c r="T14" s="110">
        <v>801</v>
      </c>
      <c r="U14" s="110">
        <v>656</v>
      </c>
      <c r="V14" s="199">
        <v>0.22103658536585358</v>
      </c>
      <c r="W14" s="149"/>
      <c r="X14" s="149"/>
    </row>
    <row r="15" spans="2:24" ht="12.75">
      <c r="B15" s="247" t="s">
        <v>63</v>
      </c>
      <c r="C15" s="248"/>
      <c r="D15" s="116">
        <v>13983</v>
      </c>
      <c r="E15" s="117">
        <v>0.6898712319305342</v>
      </c>
      <c r="F15" s="116">
        <v>13515</v>
      </c>
      <c r="G15" s="117">
        <v>0.7056335822064427</v>
      </c>
      <c r="H15" s="119">
        <v>0.034628190899001154</v>
      </c>
      <c r="I15" s="109"/>
      <c r="J15" s="112" t="s">
        <v>90</v>
      </c>
      <c r="K15" s="113"/>
      <c r="L15" s="169">
        <v>270</v>
      </c>
      <c r="M15" s="169">
        <v>477</v>
      </c>
      <c r="N15" s="114">
        <v>-0.4339622641509434</v>
      </c>
      <c r="O15" s="133">
        <v>0.013320834772312398</v>
      </c>
      <c r="P15" s="133">
        <v>0.02490471466610975</v>
      </c>
      <c r="R15" s="112" t="s">
        <v>66</v>
      </c>
      <c r="S15" s="113"/>
      <c r="T15" s="169">
        <v>1898</v>
      </c>
      <c r="U15" s="169">
        <v>1933</v>
      </c>
      <c r="V15" s="114">
        <v>-0.018106570098292862</v>
      </c>
      <c r="W15" s="133">
        <v>0.09364053480684789</v>
      </c>
      <c r="X15" s="133">
        <v>0.1009241372108808</v>
      </c>
    </row>
    <row r="16" spans="2:24" ht="15">
      <c r="B16" s="241" t="s">
        <v>64</v>
      </c>
      <c r="C16" s="241"/>
      <c r="D16" s="118">
        <v>6286</v>
      </c>
      <c r="E16" s="117">
        <v>0.3101287680694657</v>
      </c>
      <c r="F16" s="118">
        <v>5638</v>
      </c>
      <c r="G16" s="117">
        <v>0.29436641779355716</v>
      </c>
      <c r="H16" s="120">
        <v>0.11493437389145078</v>
      </c>
      <c r="I16" s="109"/>
      <c r="J16" s="110" t="s">
        <v>91</v>
      </c>
      <c r="K16" s="193" t="s">
        <v>27</v>
      </c>
      <c r="L16" s="211">
        <v>724</v>
      </c>
      <c r="M16" s="140">
        <v>348</v>
      </c>
      <c r="N16" s="194">
        <v>1.0804597701149423</v>
      </c>
      <c r="O16" s="195"/>
      <c r="P16" s="195"/>
      <c r="R16" s="110" t="s">
        <v>49</v>
      </c>
      <c r="S16" s="193" t="s">
        <v>45</v>
      </c>
      <c r="T16" s="211">
        <v>874</v>
      </c>
      <c r="U16" s="140">
        <v>1260</v>
      </c>
      <c r="V16" s="194">
        <v>-0.30634920634920637</v>
      </c>
      <c r="W16" s="195"/>
      <c r="X16" s="195"/>
    </row>
    <row r="17" spans="2:24" ht="15">
      <c r="B17" s="242" t="s">
        <v>62</v>
      </c>
      <c r="C17" s="242"/>
      <c r="D17" s="154">
        <v>20269</v>
      </c>
      <c r="E17" s="167">
        <v>1</v>
      </c>
      <c r="F17" s="154">
        <v>19153</v>
      </c>
      <c r="G17" s="168">
        <v>1.0000000000000002</v>
      </c>
      <c r="H17" s="153">
        <v>0.05826763431316251</v>
      </c>
      <c r="I17" s="109"/>
      <c r="J17" s="111"/>
      <c r="K17" s="196" t="s">
        <v>94</v>
      </c>
      <c r="L17" s="197">
        <v>538</v>
      </c>
      <c r="M17" s="141">
        <v>312</v>
      </c>
      <c r="N17" s="198">
        <v>0.7243589743589745</v>
      </c>
      <c r="O17" s="149"/>
      <c r="P17" s="149"/>
      <c r="R17" s="111"/>
      <c r="S17" s="196" t="s">
        <v>26</v>
      </c>
      <c r="T17" s="197">
        <v>724</v>
      </c>
      <c r="U17" s="141">
        <v>710</v>
      </c>
      <c r="V17" s="198">
        <v>0.019718309859154903</v>
      </c>
      <c r="W17" s="149"/>
      <c r="X17" s="149"/>
    </row>
    <row r="18" spans="2:24" ht="15">
      <c r="B18" s="243" t="s">
        <v>76</v>
      </c>
      <c r="C18" s="243"/>
      <c r="D18" s="243"/>
      <c r="E18" s="243"/>
      <c r="F18" s="243"/>
      <c r="G18" s="243"/>
      <c r="H18" s="243"/>
      <c r="I18" s="109"/>
      <c r="J18" s="111"/>
      <c r="K18" s="196" t="s">
        <v>32</v>
      </c>
      <c r="L18" s="197">
        <v>342</v>
      </c>
      <c r="M18" s="141">
        <v>420</v>
      </c>
      <c r="N18" s="198">
        <v>-0.18571428571428572</v>
      </c>
      <c r="O18" s="149"/>
      <c r="P18" s="149"/>
      <c r="R18" s="111"/>
      <c r="S18" s="196" t="s">
        <v>27</v>
      </c>
      <c r="T18" s="197">
        <v>665</v>
      </c>
      <c r="U18" s="141">
        <v>462</v>
      </c>
      <c r="V18" s="198">
        <v>0.43939393939393945</v>
      </c>
      <c r="W18" s="149"/>
      <c r="X18" s="149"/>
    </row>
    <row r="19" spans="2:24" ht="12.75" customHeight="1">
      <c r="B19" s="235" t="s">
        <v>42</v>
      </c>
      <c r="C19" s="235"/>
      <c r="D19" s="235"/>
      <c r="E19" s="235"/>
      <c r="F19" s="235"/>
      <c r="G19" s="235"/>
      <c r="H19" s="235"/>
      <c r="I19" s="109"/>
      <c r="J19" s="115"/>
      <c r="K19" s="142" t="s">
        <v>148</v>
      </c>
      <c r="L19" s="110">
        <v>1369</v>
      </c>
      <c r="M19" s="110">
        <v>1173</v>
      </c>
      <c r="N19" s="199">
        <v>0.16709292412617227</v>
      </c>
      <c r="O19" s="149"/>
      <c r="P19" s="149"/>
      <c r="R19" s="115"/>
      <c r="S19" s="142" t="s">
        <v>148</v>
      </c>
      <c r="T19" s="110">
        <v>4064</v>
      </c>
      <c r="U19" s="110">
        <v>4332</v>
      </c>
      <c r="V19" s="199">
        <v>-0.06186518928901197</v>
      </c>
      <c r="W19" s="149"/>
      <c r="X19" s="149"/>
    </row>
    <row r="20" spans="2:24" ht="12.75">
      <c r="B20" s="235"/>
      <c r="C20" s="235"/>
      <c r="D20" s="235"/>
      <c r="E20" s="235"/>
      <c r="F20" s="235"/>
      <c r="G20" s="235"/>
      <c r="H20" s="235"/>
      <c r="I20" s="109"/>
      <c r="J20" s="121" t="s">
        <v>91</v>
      </c>
      <c r="K20" s="122"/>
      <c r="L20" s="169">
        <v>2973</v>
      </c>
      <c r="M20" s="169">
        <v>2253</v>
      </c>
      <c r="N20" s="114">
        <v>0.31957390146471365</v>
      </c>
      <c r="O20" s="133">
        <v>0.1466771917706843</v>
      </c>
      <c r="P20" s="133">
        <v>0.11763170260533598</v>
      </c>
      <c r="R20" s="112" t="s">
        <v>67</v>
      </c>
      <c r="S20" s="123"/>
      <c r="T20" s="169">
        <v>6327</v>
      </c>
      <c r="U20" s="169">
        <v>6764</v>
      </c>
      <c r="V20" s="114">
        <v>-0.0646067415730337</v>
      </c>
      <c r="W20" s="133">
        <v>0.3121515614978539</v>
      </c>
      <c r="X20" s="133">
        <v>0.3531561635252963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92</v>
      </c>
      <c r="K21" s="193" t="s">
        <v>26</v>
      </c>
      <c r="L21" s="211">
        <v>808</v>
      </c>
      <c r="M21" s="140">
        <v>765</v>
      </c>
      <c r="N21" s="194">
        <v>0.05620915032679741</v>
      </c>
      <c r="O21" s="195"/>
      <c r="P21" s="195"/>
      <c r="R21" s="111" t="s">
        <v>139</v>
      </c>
      <c r="S21" s="193" t="s">
        <v>29</v>
      </c>
      <c r="T21" s="211">
        <v>60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699</v>
      </c>
      <c r="M22" s="141">
        <v>409</v>
      </c>
      <c r="N22" s="198">
        <v>0.7090464547677262</v>
      </c>
      <c r="O22" s="149"/>
      <c r="P22" s="149"/>
      <c r="R22" s="111"/>
      <c r="S22" s="196" t="s">
        <v>0</v>
      </c>
      <c r="T22" s="197">
        <v>38</v>
      </c>
      <c r="U22" s="141">
        <v>36</v>
      </c>
      <c r="V22" s="198">
        <v>0.05555555555555558</v>
      </c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422</v>
      </c>
      <c r="M23" s="141">
        <v>340</v>
      </c>
      <c r="N23" s="198">
        <v>0.24117647058823533</v>
      </c>
      <c r="O23" s="149"/>
      <c r="P23" s="149"/>
      <c r="R23" s="111"/>
      <c r="S23" s="196" t="s">
        <v>31</v>
      </c>
      <c r="T23" s="202">
        <v>37</v>
      </c>
      <c r="U23" s="141">
        <v>56</v>
      </c>
      <c r="V23" s="198">
        <v>-0.3392857142857143</v>
      </c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148</v>
      </c>
      <c r="L24" s="110">
        <v>684</v>
      </c>
      <c r="M24" s="110">
        <v>475</v>
      </c>
      <c r="N24" s="199">
        <v>0.43999999999999995</v>
      </c>
      <c r="O24" s="149"/>
      <c r="P24" s="149"/>
      <c r="R24" s="115"/>
      <c r="S24" s="142" t="s">
        <v>148</v>
      </c>
      <c r="T24" s="110">
        <v>19</v>
      </c>
      <c r="U24" s="110">
        <v>46</v>
      </c>
      <c r="V24" s="199">
        <v>-0.5869565217391304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92</v>
      </c>
      <c r="K25" s="122"/>
      <c r="L25" s="209">
        <v>2613</v>
      </c>
      <c r="M25" s="209">
        <v>1989</v>
      </c>
      <c r="N25" s="114">
        <v>0.3137254901960784</v>
      </c>
      <c r="O25" s="133">
        <v>0.12891607874093444</v>
      </c>
      <c r="P25" s="133">
        <v>0.10384796115491046</v>
      </c>
      <c r="R25" s="112" t="s">
        <v>140</v>
      </c>
      <c r="S25" s="122"/>
      <c r="T25" s="169">
        <v>154</v>
      </c>
      <c r="U25" s="169">
        <v>138</v>
      </c>
      <c r="V25" s="114">
        <v>0.11594202898550732</v>
      </c>
      <c r="W25" s="133">
        <v>0.007597809462726331</v>
      </c>
      <c r="X25" s="133">
        <v>0.007205137576358795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89</v>
      </c>
      <c r="K26" s="193" t="s">
        <v>0</v>
      </c>
      <c r="L26" s="211">
        <v>1978</v>
      </c>
      <c r="M26" s="140">
        <v>1444</v>
      </c>
      <c r="N26" s="194">
        <v>0.3698060941828254</v>
      </c>
      <c r="O26" s="195"/>
      <c r="P26" s="195"/>
      <c r="R26" s="128" t="s">
        <v>50</v>
      </c>
      <c r="S26" s="193" t="s">
        <v>27</v>
      </c>
      <c r="T26" s="211">
        <v>184</v>
      </c>
      <c r="U26" s="140">
        <v>118</v>
      </c>
      <c r="V26" s="198">
        <v>0.5593220338983051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655</v>
      </c>
      <c r="M27" s="141">
        <v>445</v>
      </c>
      <c r="N27" s="198">
        <v>0.4719101123595506</v>
      </c>
      <c r="O27" s="149"/>
      <c r="P27" s="149"/>
      <c r="R27" s="111"/>
      <c r="S27" s="196" t="s">
        <v>26</v>
      </c>
      <c r="T27" s="197">
        <v>115</v>
      </c>
      <c r="U27" s="141">
        <v>147</v>
      </c>
      <c r="V27" s="198">
        <v>-0.217687074829932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149</v>
      </c>
      <c r="L28" s="197">
        <v>530</v>
      </c>
      <c r="M28" s="141">
        <v>431</v>
      </c>
      <c r="N28" s="198">
        <v>0.2296983758700697</v>
      </c>
      <c r="O28" s="149"/>
      <c r="P28" s="149"/>
      <c r="R28" s="111"/>
      <c r="S28" s="196" t="s">
        <v>0</v>
      </c>
      <c r="T28" s="197">
        <v>89</v>
      </c>
      <c r="U28" s="141">
        <v>74</v>
      </c>
      <c r="V28" s="198">
        <v>0.20270270270270263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148</v>
      </c>
      <c r="L29" s="110">
        <v>2646</v>
      </c>
      <c r="M29" s="110">
        <v>2313</v>
      </c>
      <c r="N29" s="199">
        <v>0.14396887159533067</v>
      </c>
      <c r="O29" s="149"/>
      <c r="P29" s="149"/>
      <c r="R29" s="115"/>
      <c r="S29" s="110" t="s">
        <v>148</v>
      </c>
      <c r="T29" s="110">
        <v>233</v>
      </c>
      <c r="U29" s="110">
        <v>254</v>
      </c>
      <c r="V29" s="199">
        <v>-0.08267716535433067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93</v>
      </c>
      <c r="K30" s="130"/>
      <c r="L30" s="169">
        <v>5809</v>
      </c>
      <c r="M30" s="169">
        <v>4633</v>
      </c>
      <c r="N30" s="114">
        <v>0.2538312108784804</v>
      </c>
      <c r="O30" s="133">
        <v>0.2865952933050471</v>
      </c>
      <c r="P30" s="133">
        <v>0.24189422022659635</v>
      </c>
      <c r="R30" s="112" t="s">
        <v>68</v>
      </c>
      <c r="S30" s="113"/>
      <c r="T30" s="169">
        <v>621</v>
      </c>
      <c r="U30" s="169">
        <v>593</v>
      </c>
      <c r="V30" s="114">
        <v>0.04721753794266448</v>
      </c>
      <c r="W30" s="133">
        <v>0.030637919976318515</v>
      </c>
      <c r="X30" s="133">
        <v>0.03096120712159975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87</v>
      </c>
      <c r="K31" s="131"/>
      <c r="L31" s="169">
        <v>258</v>
      </c>
      <c r="M31" s="169">
        <v>123</v>
      </c>
      <c r="N31" s="114">
        <v>1.0975609756097562</v>
      </c>
      <c r="O31" s="133">
        <v>0.012728797671320737</v>
      </c>
      <c r="P31" s="133">
        <v>0.006421970448493708</v>
      </c>
      <c r="R31" s="110" t="s">
        <v>51</v>
      </c>
      <c r="S31" s="193" t="s">
        <v>26</v>
      </c>
      <c r="T31" s="211">
        <v>364</v>
      </c>
      <c r="U31" s="140">
        <v>356</v>
      </c>
      <c r="V31" s="194">
        <v>0.022471910112359605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0</v>
      </c>
      <c r="T32" s="197">
        <v>293</v>
      </c>
      <c r="U32" s="141">
        <v>226</v>
      </c>
      <c r="V32" s="198">
        <v>0.29646017699115035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6" t="s">
        <v>62</v>
      </c>
      <c r="K33" s="237"/>
      <c r="L33" s="213">
        <v>20269</v>
      </c>
      <c r="M33" s="213">
        <v>19153</v>
      </c>
      <c r="N33" s="120">
        <v>0.05826763431316251</v>
      </c>
      <c r="O33" s="200">
        <v>1.0000000000000002</v>
      </c>
      <c r="P33" s="200">
        <v>1</v>
      </c>
      <c r="R33" s="111"/>
      <c r="S33" s="196" t="s">
        <v>143</v>
      </c>
      <c r="T33" s="197">
        <v>156</v>
      </c>
      <c r="U33" s="141">
        <v>122</v>
      </c>
      <c r="V33" s="198">
        <v>0.278688524590164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148</v>
      </c>
      <c r="T34" s="110">
        <v>397</v>
      </c>
      <c r="U34" s="110">
        <v>204</v>
      </c>
      <c r="V34" s="199">
        <v>0.946078431372549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1210</v>
      </c>
      <c r="U35" s="169">
        <v>908</v>
      </c>
      <c r="V35" s="114">
        <v>0.3325991189427313</v>
      </c>
      <c r="W35" s="133">
        <v>0.0596970743499926</v>
      </c>
      <c r="X35" s="133">
        <v>0.047407716806766566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1252</v>
      </c>
      <c r="U36" s="204">
        <v>972</v>
      </c>
      <c r="V36" s="194">
        <v>0.2880658436213992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815</v>
      </c>
      <c r="U37" s="206">
        <v>602</v>
      </c>
      <c r="V37" s="198">
        <v>0.35382059800664445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29</v>
      </c>
      <c r="T38" s="205">
        <v>419</v>
      </c>
      <c r="U38" s="206">
        <v>308</v>
      </c>
      <c r="V38" s="198">
        <v>0.3603896103896105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148</v>
      </c>
      <c r="T39" s="110">
        <v>2102</v>
      </c>
      <c r="U39" s="110">
        <v>1963</v>
      </c>
      <c r="V39" s="199">
        <v>0.0708099847172694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4588</v>
      </c>
      <c r="U40" s="169">
        <v>3845</v>
      </c>
      <c r="V40" s="114">
        <v>0.1932379713914174</v>
      </c>
      <c r="W40" s="133">
        <v>0.2263555182791455</v>
      </c>
      <c r="X40" s="133">
        <v>0.2007518404427505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316</v>
      </c>
      <c r="U41" s="140">
        <v>477</v>
      </c>
      <c r="V41" s="194">
        <v>-0.33752620545073375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73</v>
      </c>
      <c r="T42" s="202">
        <v>247</v>
      </c>
      <c r="U42" s="141">
        <v>243</v>
      </c>
      <c r="V42" s="198">
        <v>0.016460905349794164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218</v>
      </c>
      <c r="U43" s="141">
        <v>140</v>
      </c>
      <c r="V43" s="198">
        <v>0.5571428571428572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148</v>
      </c>
      <c r="T44" s="110">
        <v>355</v>
      </c>
      <c r="U44" s="110">
        <v>248</v>
      </c>
      <c r="V44" s="199">
        <v>0.43145161290322576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1136</v>
      </c>
      <c r="U45" s="169">
        <v>1108</v>
      </c>
      <c r="V45" s="114">
        <v>0.025270758122743597</v>
      </c>
      <c r="W45" s="133">
        <v>0.05604617889387735</v>
      </c>
      <c r="X45" s="133">
        <v>0.05784994517830105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151</v>
      </c>
      <c r="U46" s="169">
        <v>145</v>
      </c>
      <c r="V46" s="114">
        <v>0.04137931034482767</v>
      </c>
      <c r="W46" s="133">
        <v>0.007449800187478415</v>
      </c>
      <c r="X46" s="133">
        <v>0.007570615569362502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6" t="s">
        <v>62</v>
      </c>
      <c r="S47" s="237"/>
      <c r="T47" s="169">
        <v>20269</v>
      </c>
      <c r="U47" s="169">
        <v>19153</v>
      </c>
      <c r="V47" s="114">
        <v>0.05826763431316251</v>
      </c>
      <c r="W47" s="170">
        <v>0.9999999999999999</v>
      </c>
      <c r="X47" s="170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>
        <v>1457</v>
      </c>
      <c r="G9" s="9">
        <v>1691</v>
      </c>
      <c r="H9" s="9">
        <v>1693</v>
      </c>
      <c r="I9" s="9">
        <v>1475</v>
      </c>
      <c r="J9" s="9">
        <v>1097</v>
      </c>
      <c r="K9" s="9">
        <v>849</v>
      </c>
      <c r="L9" s="9">
        <v>671</v>
      </c>
      <c r="M9" s="9"/>
      <c r="N9" s="9">
        <v>11677</v>
      </c>
      <c r="O9" s="86"/>
    </row>
    <row r="10" spans="1:14" ht="12.75">
      <c r="A10" s="139" t="s">
        <v>122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>
        <v>-0.25396825396825395</v>
      </c>
      <c r="G10" s="97">
        <v>-0.265740338688667</v>
      </c>
      <c r="H10" s="97">
        <v>-0.27587681779298545</v>
      </c>
      <c r="I10" s="97">
        <v>-0.24898167006109984</v>
      </c>
      <c r="J10" s="97">
        <v>-0.29317010309278346</v>
      </c>
      <c r="K10" s="97">
        <v>-0.10819327731092432</v>
      </c>
      <c r="L10" s="97">
        <v>-0.39221014492753625</v>
      </c>
      <c r="M10" s="97"/>
      <c r="N10" s="217">
        <v>-0.2365978033472803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2021vs2020'!B12:C12</f>
        <v>NOVEMBER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2021vs2020'!B13</f>
        <v>2021</v>
      </c>
      <c r="C13" s="45">
        <f>'R_MC NEW 2021vs2020'!C13</f>
        <v>2020</v>
      </c>
      <c r="D13" s="228"/>
      <c r="E13" s="45">
        <f>'R_MC NEW 2021vs2020'!E13</f>
        <v>2021</v>
      </c>
      <c r="F13" s="45">
        <f>'R_MC NEW 2021vs2020'!F13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671</v>
      </c>
      <c r="C14" s="162">
        <v>1104</v>
      </c>
      <c r="D14" s="163">
        <v>-0.39221014492753625</v>
      </c>
      <c r="E14" s="162">
        <v>11677</v>
      </c>
      <c r="F14" s="164">
        <v>15296</v>
      </c>
      <c r="G14" s="163">
        <v>-0.2365978033472803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2"/>
      <c r="C1" s="262"/>
      <c r="D1" s="262"/>
      <c r="E1" s="262"/>
      <c r="F1" s="262"/>
      <c r="G1" s="262"/>
      <c r="H1" s="262"/>
      <c r="I1" s="70"/>
      <c r="J1" s="70"/>
      <c r="K1" s="70"/>
      <c r="L1" s="70"/>
    </row>
    <row r="2" spans="2:12" ht="14.25">
      <c r="B2" s="249" t="s">
        <v>147</v>
      </c>
      <c r="C2" s="249"/>
      <c r="D2" s="249"/>
      <c r="E2" s="249"/>
      <c r="F2" s="249"/>
      <c r="G2" s="249"/>
      <c r="H2" s="249"/>
      <c r="I2" s="263"/>
      <c r="J2" s="263"/>
      <c r="K2" s="263"/>
      <c r="L2" s="263"/>
    </row>
    <row r="3" spans="2:16" ht="24" customHeight="1">
      <c r="B3" s="250" t="s">
        <v>54</v>
      </c>
      <c r="C3" s="252" t="s">
        <v>55</v>
      </c>
      <c r="D3" s="238" t="str">
        <f>'R_MC 2021 rankings'!D3:H3</f>
        <v>January-November</v>
      </c>
      <c r="E3" s="239"/>
      <c r="F3" s="239"/>
      <c r="G3" s="239"/>
      <c r="H3" s="240"/>
      <c r="I3" s="72"/>
      <c r="J3" s="73"/>
      <c r="K3" s="73"/>
      <c r="L3" s="74"/>
      <c r="M3" s="75"/>
      <c r="N3" s="75"/>
      <c r="O3" s="75"/>
      <c r="P3" s="75"/>
    </row>
    <row r="4" spans="2:16" ht="12.75">
      <c r="B4" s="251"/>
      <c r="C4" s="253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2193</v>
      </c>
      <c r="E5" s="174">
        <v>0.18780508692301104</v>
      </c>
      <c r="F5" s="173">
        <v>3761</v>
      </c>
      <c r="G5" s="175">
        <v>0.2458812761506276</v>
      </c>
      <c r="H5" s="165">
        <v>-0.41691039617123105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1807</v>
      </c>
      <c r="E6" s="179">
        <v>0.15474865119465617</v>
      </c>
      <c r="F6" s="178">
        <v>2997</v>
      </c>
      <c r="G6" s="180">
        <v>0.19593357740585773</v>
      </c>
      <c r="H6" s="166">
        <v>-0.3970637303970638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1045</v>
      </c>
      <c r="E7" s="179">
        <v>0.08949216408324055</v>
      </c>
      <c r="F7" s="178">
        <v>1286</v>
      </c>
      <c r="G7" s="180">
        <v>0.08407426778242678</v>
      </c>
      <c r="H7" s="166">
        <v>-0.18740279937791604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30</v>
      </c>
      <c r="D8" s="178">
        <v>626</v>
      </c>
      <c r="E8" s="179">
        <v>0.053609660015414916</v>
      </c>
      <c r="F8" s="178">
        <v>716</v>
      </c>
      <c r="G8" s="180">
        <v>0.046809623430962344</v>
      </c>
      <c r="H8" s="166">
        <v>-0.12569832402234637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/>
      <c r="C9" s="177" t="s">
        <v>95</v>
      </c>
      <c r="D9" s="178">
        <v>626</v>
      </c>
      <c r="E9" s="179">
        <v>0.053609660015414916</v>
      </c>
      <c r="F9" s="178">
        <v>1205</v>
      </c>
      <c r="G9" s="212">
        <v>0.07877876569037658</v>
      </c>
      <c r="H9" s="166">
        <v>-0.4804979253112033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96</v>
      </c>
      <c r="D10" s="178">
        <v>617</v>
      </c>
      <c r="E10" s="179">
        <v>0.052838914104650164</v>
      </c>
      <c r="F10" s="178">
        <v>412</v>
      </c>
      <c r="G10" s="212">
        <v>0.026935146443514645</v>
      </c>
      <c r="H10" s="166">
        <v>0.4975728155339805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128</v>
      </c>
      <c r="D11" s="178">
        <v>549</v>
      </c>
      <c r="E11" s="179">
        <v>0.047015500556649825</v>
      </c>
      <c r="F11" s="178">
        <v>193</v>
      </c>
      <c r="G11" s="180">
        <v>0.012617677824267783</v>
      </c>
      <c r="H11" s="166">
        <v>1.8445595854922279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141</v>
      </c>
      <c r="D12" s="178">
        <v>487</v>
      </c>
      <c r="E12" s="179">
        <v>0.04170591761582598</v>
      </c>
      <c r="F12" s="178">
        <v>385</v>
      </c>
      <c r="G12" s="180">
        <v>0.025169979079497907</v>
      </c>
      <c r="H12" s="166">
        <v>0.264935064935065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142</v>
      </c>
      <c r="D13" s="178">
        <v>399</v>
      </c>
      <c r="E13" s="179">
        <v>0.034169735377237304</v>
      </c>
      <c r="F13" s="178">
        <v>393</v>
      </c>
      <c r="G13" s="180">
        <v>0.025692991631799163</v>
      </c>
      <c r="H13" s="166">
        <v>0.01526717557251911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150</v>
      </c>
      <c r="D14" s="183">
        <v>344</v>
      </c>
      <c r="E14" s="184">
        <v>0.02945962147811938</v>
      </c>
      <c r="F14" s="183">
        <v>353</v>
      </c>
      <c r="G14" s="185">
        <v>0.023077928870292887</v>
      </c>
      <c r="H14" s="186">
        <v>-0.025495750708215303</v>
      </c>
      <c r="I14" s="75"/>
      <c r="J14" s="78"/>
      <c r="K14" s="78"/>
      <c r="L14" s="78"/>
      <c r="N14" s="75"/>
      <c r="O14" s="75"/>
      <c r="P14" s="75"/>
    </row>
    <row r="15" spans="2:16" ht="12.75">
      <c r="B15" s="247" t="s">
        <v>97</v>
      </c>
      <c r="C15" s="248"/>
      <c r="D15" s="210">
        <v>8693</v>
      </c>
      <c r="E15" s="117">
        <v>0.7444549113642203</v>
      </c>
      <c r="F15" s="118">
        <v>11701</v>
      </c>
      <c r="G15" s="117">
        <v>0.7649712343096234</v>
      </c>
      <c r="H15" s="119">
        <v>-0.25707204512434834</v>
      </c>
      <c r="J15" s="76"/>
      <c r="K15" s="76"/>
      <c r="N15" s="75"/>
      <c r="O15" s="75"/>
      <c r="P15" s="75"/>
    </row>
    <row r="16" spans="2:11" ht="12.75" customHeight="1">
      <c r="B16" s="247" t="s">
        <v>98</v>
      </c>
      <c r="C16" s="248"/>
      <c r="D16" s="118">
        <v>2984</v>
      </c>
      <c r="E16" s="117">
        <v>0.25554508863577974</v>
      </c>
      <c r="F16" s="118">
        <v>3595</v>
      </c>
      <c r="G16" s="117">
        <v>0.23502876569037656</v>
      </c>
      <c r="H16" s="120">
        <v>-0.16995827538247565</v>
      </c>
      <c r="I16" s="219"/>
      <c r="J16" s="76"/>
      <c r="K16" s="76"/>
    </row>
    <row r="17" spans="2:11" ht="12.75">
      <c r="B17" s="247" t="s">
        <v>99</v>
      </c>
      <c r="C17" s="248"/>
      <c r="D17" s="154">
        <v>11677</v>
      </c>
      <c r="E17" s="167">
        <v>1.0000000000000024</v>
      </c>
      <c r="F17" s="154">
        <v>15296</v>
      </c>
      <c r="G17" s="168">
        <v>1.0000000000000024</v>
      </c>
      <c r="H17" s="153">
        <v>-0.2365978033472803</v>
      </c>
      <c r="J17" s="76"/>
      <c r="K17" s="76"/>
    </row>
    <row r="18" spans="2:11" ht="12.75">
      <c r="B18" s="243" t="s">
        <v>76</v>
      </c>
      <c r="C18" s="243"/>
      <c r="D18" s="243"/>
      <c r="E18" s="243"/>
      <c r="F18" s="243"/>
      <c r="G18" s="243"/>
      <c r="H18" s="243"/>
      <c r="I18" s="76"/>
      <c r="J18" s="76"/>
      <c r="K18" s="76"/>
    </row>
    <row r="19" spans="2:11" ht="12.75">
      <c r="B19" s="235" t="s">
        <v>42</v>
      </c>
      <c r="C19" s="235"/>
      <c r="D19" s="235"/>
      <c r="E19" s="235"/>
      <c r="F19" s="235"/>
      <c r="G19" s="235"/>
      <c r="H19" s="235"/>
      <c r="I19" s="76"/>
      <c r="J19" s="76"/>
      <c r="K19" s="76"/>
    </row>
    <row r="20" spans="2:11" ht="12.75">
      <c r="B20" s="235"/>
      <c r="C20" s="235"/>
      <c r="D20" s="235"/>
      <c r="E20" s="235"/>
      <c r="F20" s="235"/>
      <c r="G20" s="235"/>
      <c r="H20" s="235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>
        <v>7325</v>
      </c>
      <c r="G3" s="3">
        <v>7293</v>
      </c>
      <c r="H3" s="3">
        <v>6505</v>
      </c>
      <c r="I3" s="3">
        <v>5002</v>
      </c>
      <c r="J3" s="3">
        <v>4222</v>
      </c>
      <c r="K3" s="3">
        <v>3570</v>
      </c>
      <c r="L3" s="3">
        <v>3038</v>
      </c>
      <c r="M3" s="3"/>
      <c r="N3" s="3">
        <v>57701</v>
      </c>
      <c r="O3" s="97">
        <v>0.8548929550337062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>
        <v>1225</v>
      </c>
      <c r="G4" s="3">
        <v>1197</v>
      </c>
      <c r="H4" s="3">
        <v>1305</v>
      </c>
      <c r="I4" s="3">
        <v>1140</v>
      </c>
      <c r="J4" s="3">
        <v>870</v>
      </c>
      <c r="K4" s="3">
        <v>626</v>
      </c>
      <c r="L4" s="3">
        <v>539</v>
      </c>
      <c r="M4" s="3"/>
      <c r="N4" s="3">
        <v>9794</v>
      </c>
      <c r="O4" s="97">
        <v>0.1451070449662938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115</v>
      </c>
      <c r="B5" s="9">
        <v>3231</v>
      </c>
      <c r="C5" s="9">
        <v>3813</v>
      </c>
      <c r="D5" s="9">
        <v>7974</v>
      </c>
      <c r="E5" s="9">
        <v>8620</v>
      </c>
      <c r="F5" s="9">
        <v>8550</v>
      </c>
      <c r="G5" s="9">
        <v>8490</v>
      </c>
      <c r="H5" s="9">
        <v>7810</v>
      </c>
      <c r="I5" s="9">
        <v>6142</v>
      </c>
      <c r="J5" s="9">
        <v>5092</v>
      </c>
      <c r="K5" s="9">
        <v>4196</v>
      </c>
      <c r="L5" s="9">
        <v>3577</v>
      </c>
      <c r="M5" s="9"/>
      <c r="N5" s="9">
        <v>67495</v>
      </c>
      <c r="O5" s="97">
        <v>1</v>
      </c>
      <c r="T5" s="48" t="s">
        <v>78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116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>
        <v>-0.008120649651972123</v>
      </c>
      <c r="G6" s="207">
        <v>-0.007017543859649145</v>
      </c>
      <c r="H6" s="207">
        <v>-0.08009422850412251</v>
      </c>
      <c r="I6" s="207">
        <v>-0.2135723431498079</v>
      </c>
      <c r="J6" s="207">
        <v>-0.17095408661673717</v>
      </c>
      <c r="K6" s="207">
        <v>-0.17596229379418693</v>
      </c>
      <c r="L6" s="207">
        <v>-0.14752144899904673</v>
      </c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>
        <v>-0.07427457773928103</v>
      </c>
      <c r="G7" s="208">
        <v>-0.102252299883684</v>
      </c>
      <c r="H7" s="208">
        <v>-0.14204108535647586</v>
      </c>
      <c r="I7" s="208">
        <v>-0.12768072716943613</v>
      </c>
      <c r="J7" s="208">
        <v>-0.11041229909154437</v>
      </c>
      <c r="K7" s="208">
        <v>0.029188128525876822</v>
      </c>
      <c r="L7" s="208">
        <v>0.24634146341463414</v>
      </c>
      <c r="M7" s="208"/>
      <c r="N7" s="208">
        <v>0.0245764770174266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2021vs2020'!B12:C12</f>
        <v>NOVEMBER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2021vs2020'!B13</f>
        <v>2021</v>
      </c>
      <c r="C10" s="45">
        <f>'R_MP NEW 2021vs2020'!C13</f>
        <v>2020</v>
      </c>
      <c r="D10" s="228"/>
      <c r="E10" s="45">
        <f>'R_MP NEW 2021vs2020'!E13</f>
        <v>2021</v>
      </c>
      <c r="F10" s="45">
        <f>'R_MP NEW 2021vs2020'!F13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3038</v>
      </c>
      <c r="C11" s="187">
        <v>2402</v>
      </c>
      <c r="D11" s="188">
        <v>0.2647793505412157</v>
      </c>
      <c r="E11" s="187">
        <v>57701</v>
      </c>
      <c r="F11" s="189">
        <v>57066</v>
      </c>
      <c r="G11" s="188">
        <v>0.011127466442365064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539</v>
      </c>
      <c r="C12" s="187">
        <v>468</v>
      </c>
      <c r="D12" s="188">
        <v>0.15170940170940161</v>
      </c>
      <c r="E12" s="187">
        <v>9794</v>
      </c>
      <c r="F12" s="189">
        <v>8810</v>
      </c>
      <c r="G12" s="188">
        <v>0.11169125993189555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3577</v>
      </c>
      <c r="C13" s="187">
        <v>2870</v>
      </c>
      <c r="D13" s="188">
        <v>0.24634146341463414</v>
      </c>
      <c r="E13" s="187">
        <v>67495</v>
      </c>
      <c r="F13" s="187">
        <v>65876</v>
      </c>
      <c r="G13" s="188">
        <v>0.0245764770174266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138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80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81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82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83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131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36" t="s">
        <v>132</v>
      </c>
      <c r="B10" s="65">
        <v>410</v>
      </c>
      <c r="C10" s="65">
        <v>906</v>
      </c>
      <c r="D10" s="65">
        <v>2223</v>
      </c>
      <c r="E10" s="65">
        <v>2884</v>
      </c>
      <c r="F10" s="65">
        <v>2963</v>
      </c>
      <c r="G10" s="65">
        <v>2848</v>
      </c>
      <c r="H10" s="65">
        <v>2423</v>
      </c>
      <c r="I10" s="65">
        <v>1894</v>
      </c>
      <c r="J10" s="65">
        <v>1461</v>
      </c>
      <c r="K10" s="65">
        <v>1186</v>
      </c>
      <c r="L10" s="65">
        <v>1071</v>
      </c>
      <c r="M10" s="65"/>
      <c r="N10" s="65">
        <v>20269</v>
      </c>
      <c r="O10" s="14"/>
      <c r="R10" s="33"/>
    </row>
    <row r="11" spans="1:18" s="17" customFormat="1" ht="12.75">
      <c r="A11" s="64" t="s">
        <v>133</v>
      </c>
      <c r="B11" s="136">
        <v>2741</v>
      </c>
      <c r="C11" s="136">
        <v>3345</v>
      </c>
      <c r="D11" s="136">
        <v>7092</v>
      </c>
      <c r="E11" s="136">
        <v>7568</v>
      </c>
      <c r="F11" s="136">
        <v>7325</v>
      </c>
      <c r="G11" s="136">
        <v>7293</v>
      </c>
      <c r="H11" s="136">
        <v>6505</v>
      </c>
      <c r="I11" s="136">
        <v>5002</v>
      </c>
      <c r="J11" s="136">
        <v>4222</v>
      </c>
      <c r="K11" s="136">
        <v>3570</v>
      </c>
      <c r="L11" s="136">
        <v>3038</v>
      </c>
      <c r="M11" s="136"/>
      <c r="N11" s="136">
        <v>57701</v>
      </c>
      <c r="O11" s="16"/>
      <c r="R11" s="33"/>
    </row>
    <row r="12" spans="1:18" s="5" customFormat="1" ht="12.75">
      <c r="A12" s="40" t="s">
        <v>134</v>
      </c>
      <c r="B12" s="41">
        <v>3151</v>
      </c>
      <c r="C12" s="41">
        <v>4251</v>
      </c>
      <c r="D12" s="41">
        <v>9315</v>
      </c>
      <c r="E12" s="41">
        <v>10452</v>
      </c>
      <c r="F12" s="41">
        <v>10288</v>
      </c>
      <c r="G12" s="41">
        <v>10141</v>
      </c>
      <c r="H12" s="41">
        <v>8928</v>
      </c>
      <c r="I12" s="41">
        <v>6896</v>
      </c>
      <c r="J12" s="41">
        <v>5683</v>
      </c>
      <c r="K12" s="41">
        <v>4756</v>
      </c>
      <c r="L12" s="41">
        <v>4109</v>
      </c>
      <c r="M12" s="41"/>
      <c r="N12" s="41">
        <v>77970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>
        <v>-0.0561467889908257</v>
      </c>
      <c r="G13" s="150">
        <v>-0.09471522942331723</v>
      </c>
      <c r="H13" s="150">
        <v>-0.1746325228806508</v>
      </c>
      <c r="I13" s="150">
        <v>-0.1288529560384032</v>
      </c>
      <c r="J13" s="150">
        <v>-0.09779330052389268</v>
      </c>
      <c r="K13" s="150">
        <v>0.052445231245850765</v>
      </c>
      <c r="L13" s="150">
        <v>0.20817406645104386</v>
      </c>
      <c r="M13" s="150"/>
      <c r="N13" s="150">
        <v>0.022973274380403863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>
        <v>0.08574569439355084</v>
      </c>
      <c r="G14" s="150">
        <v>-0.03424889793150221</v>
      </c>
      <c r="H14" s="150">
        <v>-0.19953749587049885</v>
      </c>
      <c r="I14" s="150">
        <v>-0.0792416140009723</v>
      </c>
      <c r="J14" s="150">
        <v>-0.04384816753926701</v>
      </c>
      <c r="K14" s="150">
        <v>0.06558849955076362</v>
      </c>
      <c r="L14" s="150">
        <v>0.072072072072072</v>
      </c>
      <c r="M14" s="150"/>
      <c r="N14" s="150">
        <v>0.05826763431316251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>
        <v>-0.103536898788398</v>
      </c>
      <c r="G15" s="150">
        <v>-0.11632133769538344</v>
      </c>
      <c r="H15" s="150">
        <v>-0.16495507060333758</v>
      </c>
      <c r="I15" s="150">
        <v>-0.1462706946577914</v>
      </c>
      <c r="J15" s="150">
        <v>-0.11507021588765454</v>
      </c>
      <c r="K15" s="150">
        <v>0.048150322959483294</v>
      </c>
      <c r="L15" s="150">
        <v>0.2647793505412157</v>
      </c>
      <c r="M15" s="150"/>
      <c r="N15" s="150">
        <v>0.011127466442365064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>
        <v>0.2880054432348367</v>
      </c>
      <c r="G16" s="150">
        <v>0.28084015383098315</v>
      </c>
      <c r="H16" s="150">
        <v>0.27139336917562723</v>
      </c>
      <c r="I16" s="150">
        <v>0.2746519721577726</v>
      </c>
      <c r="J16" s="150">
        <v>0.25708252683441846</v>
      </c>
      <c r="K16" s="150">
        <v>0.24936921783010935</v>
      </c>
      <c r="L16" s="150">
        <v>0.2606473594548552</v>
      </c>
      <c r="M16" s="150"/>
      <c r="N16" s="150">
        <v>0.25995895857381046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80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136" t="s">
        <v>84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85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86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131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36" t="s">
        <v>135</v>
      </c>
      <c r="B25" s="65">
        <v>301</v>
      </c>
      <c r="C25" s="65">
        <v>401</v>
      </c>
      <c r="D25" s="65">
        <v>902</v>
      </c>
      <c r="E25" s="65">
        <v>1140</v>
      </c>
      <c r="F25" s="65">
        <v>1457</v>
      </c>
      <c r="G25" s="65">
        <v>1691</v>
      </c>
      <c r="H25" s="65">
        <v>1693</v>
      </c>
      <c r="I25" s="65">
        <v>1475</v>
      </c>
      <c r="J25" s="65">
        <v>1097</v>
      </c>
      <c r="K25" s="65">
        <v>849</v>
      </c>
      <c r="L25" s="65">
        <v>671</v>
      </c>
      <c r="M25" s="65"/>
      <c r="N25" s="65">
        <v>11677</v>
      </c>
      <c r="O25" s="14"/>
      <c r="R25" s="33"/>
    </row>
    <row r="26" spans="1:18" s="17" customFormat="1" ht="12.75">
      <c r="A26" s="64" t="s">
        <v>136</v>
      </c>
      <c r="B26" s="136">
        <v>490</v>
      </c>
      <c r="C26" s="136">
        <v>468</v>
      </c>
      <c r="D26" s="136">
        <v>882</v>
      </c>
      <c r="E26" s="136">
        <v>1052</v>
      </c>
      <c r="F26" s="136">
        <v>1225</v>
      </c>
      <c r="G26" s="136">
        <v>1197</v>
      </c>
      <c r="H26" s="136">
        <v>1305</v>
      </c>
      <c r="I26" s="136">
        <v>1140</v>
      </c>
      <c r="J26" s="136">
        <v>870</v>
      </c>
      <c r="K26" s="136">
        <v>626</v>
      </c>
      <c r="L26" s="136">
        <v>539</v>
      </c>
      <c r="M26" s="136"/>
      <c r="N26" s="136">
        <v>9794</v>
      </c>
      <c r="O26" s="16"/>
      <c r="R26" s="33"/>
    </row>
    <row r="27" spans="1:15" s="5" customFormat="1" ht="12.75">
      <c r="A27" s="40" t="s">
        <v>137</v>
      </c>
      <c r="B27" s="41">
        <v>791</v>
      </c>
      <c r="C27" s="41">
        <v>869</v>
      </c>
      <c r="D27" s="41">
        <v>1784</v>
      </c>
      <c r="E27" s="41">
        <v>2192</v>
      </c>
      <c r="F27" s="41">
        <v>2682</v>
      </c>
      <c r="G27" s="41">
        <v>2888</v>
      </c>
      <c r="H27" s="41">
        <v>2998</v>
      </c>
      <c r="I27" s="41">
        <v>2615</v>
      </c>
      <c r="J27" s="41">
        <v>1967</v>
      </c>
      <c r="K27" s="41">
        <v>1475</v>
      </c>
      <c r="L27" s="41">
        <v>1210</v>
      </c>
      <c r="M27" s="41"/>
      <c r="N27" s="41">
        <v>21471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>
        <v>-0.11133200795228626</v>
      </c>
      <c r="G28" s="150">
        <v>-0.17650413458796688</v>
      </c>
      <c r="H28" s="150">
        <v>-0.1788551081895371</v>
      </c>
      <c r="I28" s="150">
        <v>-0.16878575969485066</v>
      </c>
      <c r="J28" s="150">
        <v>-0.21477045908183634</v>
      </c>
      <c r="K28" s="150">
        <v>-0.0911891558841651</v>
      </c>
      <c r="L28" s="150">
        <v>-0.23027989821882955</v>
      </c>
      <c r="M28" s="150"/>
      <c r="N28" s="150">
        <v>-0.10930888575458397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>
        <v>-0.25396825396825395</v>
      </c>
      <c r="G29" s="150">
        <v>-0.265740338688667</v>
      </c>
      <c r="H29" s="150">
        <v>-0.27587681779298545</v>
      </c>
      <c r="I29" s="150">
        <v>-0.24898167006109984</v>
      </c>
      <c r="J29" s="150">
        <v>-0.29317010309278346</v>
      </c>
      <c r="K29" s="150">
        <v>-0.10819327731092432</v>
      </c>
      <c r="L29" s="150">
        <v>-0.39221014492753625</v>
      </c>
      <c r="M29" s="150"/>
      <c r="N29" s="150">
        <v>-0.2365978033472803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>
        <v>0.1502347417840375</v>
      </c>
      <c r="G30" s="150">
        <v>-0.005813953488372103</v>
      </c>
      <c r="H30" s="150">
        <v>-0.006092916984006047</v>
      </c>
      <c r="I30" s="150">
        <v>-0.035532994923857864</v>
      </c>
      <c r="J30" s="150">
        <v>-0.08709338929695698</v>
      </c>
      <c r="K30" s="150">
        <v>-0.06706408345752612</v>
      </c>
      <c r="L30" s="150">
        <v>0.15170940170940161</v>
      </c>
      <c r="M30" s="150"/>
      <c r="N30" s="150">
        <v>0.11169125993189555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>
        <v>0.5432513049962714</v>
      </c>
      <c r="G31" s="150">
        <v>0.5855263157894737</v>
      </c>
      <c r="H31" s="150">
        <v>0.5647098065376918</v>
      </c>
      <c r="I31" s="150">
        <v>0.5640535372848948</v>
      </c>
      <c r="J31" s="150">
        <v>0.5577020843924758</v>
      </c>
      <c r="K31" s="150">
        <v>0.5755932203389831</v>
      </c>
      <c r="L31" s="150">
        <v>0.5545454545454546</v>
      </c>
      <c r="M31" s="150"/>
      <c r="N31" s="150">
        <v>0.543849843975595</v>
      </c>
    </row>
    <row r="34" spans="1:7" ht="30.75" customHeight="1">
      <c r="A34" s="233" t="s">
        <v>4</v>
      </c>
      <c r="B34" s="268" t="str">
        <f>'R_PTW USED 2021vs2020'!B9:C9</f>
        <v>NOVEMBER</v>
      </c>
      <c r="C34" s="269"/>
      <c r="D34" s="266" t="s">
        <v>33</v>
      </c>
      <c r="E34" s="264" t="s">
        <v>23</v>
      </c>
      <c r="F34" s="265"/>
      <c r="G34" s="266" t="s">
        <v>33</v>
      </c>
    </row>
    <row r="35" spans="1:7" ht="15.75" customHeight="1">
      <c r="A35" s="234"/>
      <c r="B35" s="45">
        <v>2021</v>
      </c>
      <c r="C35" s="45">
        <v>2020</v>
      </c>
      <c r="D35" s="267"/>
      <c r="E35" s="45">
        <v>2021</v>
      </c>
      <c r="F35" s="45">
        <v>2020</v>
      </c>
      <c r="G35" s="267"/>
    </row>
    <row r="36" spans="1:7" ht="15.75" customHeight="1">
      <c r="A36" s="67" t="s">
        <v>39</v>
      </c>
      <c r="B36" s="192">
        <v>1071</v>
      </c>
      <c r="C36" s="192">
        <v>999</v>
      </c>
      <c r="D36" s="188">
        <v>0.072072072072072</v>
      </c>
      <c r="E36" s="192">
        <v>20269</v>
      </c>
      <c r="F36" s="192">
        <v>19153</v>
      </c>
      <c r="G36" s="188">
        <v>0.05826763431316251</v>
      </c>
    </row>
    <row r="37" spans="1:7" ht="15.75" customHeight="1">
      <c r="A37" s="67" t="s">
        <v>40</v>
      </c>
      <c r="B37" s="192">
        <v>3038</v>
      </c>
      <c r="C37" s="192">
        <v>2402</v>
      </c>
      <c r="D37" s="188">
        <v>0.2647793505412157</v>
      </c>
      <c r="E37" s="192">
        <v>57701</v>
      </c>
      <c r="F37" s="192">
        <v>57066</v>
      </c>
      <c r="G37" s="188">
        <v>0.011127466442365064</v>
      </c>
    </row>
    <row r="38" spans="1:7" ht="15.75" customHeight="1">
      <c r="A38" s="95" t="s">
        <v>5</v>
      </c>
      <c r="B38" s="192">
        <v>4109</v>
      </c>
      <c r="C38" s="192">
        <v>3401</v>
      </c>
      <c r="D38" s="188">
        <v>0.20817406645104386</v>
      </c>
      <c r="E38" s="192">
        <v>77970</v>
      </c>
      <c r="F38" s="192">
        <v>76219</v>
      </c>
      <c r="G38" s="188">
        <v>0.022973274380403863</v>
      </c>
    </row>
    <row r="39" ht="15.75" customHeight="1"/>
    <row r="40" ht="15.75" customHeight="1"/>
    <row r="41" spans="1:7" ht="32.25" customHeight="1">
      <c r="A41" s="233" t="s">
        <v>3</v>
      </c>
      <c r="B41" s="268" t="str">
        <f>B34</f>
        <v>NOVEMBER</v>
      </c>
      <c r="C41" s="269"/>
      <c r="D41" s="266" t="s">
        <v>33</v>
      </c>
      <c r="E41" s="264" t="s">
        <v>23</v>
      </c>
      <c r="F41" s="265"/>
      <c r="G41" s="266" t="s">
        <v>33</v>
      </c>
    </row>
    <row r="42" spans="1:7" ht="15.75" customHeight="1">
      <c r="A42" s="234"/>
      <c r="B42" s="45">
        <v>2021</v>
      </c>
      <c r="C42" s="45">
        <v>2020</v>
      </c>
      <c r="D42" s="267"/>
      <c r="E42" s="45">
        <v>2021</v>
      </c>
      <c r="F42" s="45">
        <v>2020</v>
      </c>
      <c r="G42" s="267"/>
    </row>
    <row r="43" spans="1:7" ht="15.75" customHeight="1">
      <c r="A43" s="67" t="s">
        <v>39</v>
      </c>
      <c r="B43" s="192">
        <v>671</v>
      </c>
      <c r="C43" s="192">
        <v>1104</v>
      </c>
      <c r="D43" s="188">
        <v>-0.39221014492753625</v>
      </c>
      <c r="E43" s="192">
        <v>11677</v>
      </c>
      <c r="F43" s="192">
        <v>15296</v>
      </c>
      <c r="G43" s="188">
        <v>-0.2365978033472803</v>
      </c>
    </row>
    <row r="44" spans="1:7" ht="15.75" customHeight="1">
      <c r="A44" s="67" t="s">
        <v>40</v>
      </c>
      <c r="B44" s="192">
        <v>539</v>
      </c>
      <c r="C44" s="192">
        <v>468</v>
      </c>
      <c r="D44" s="188">
        <v>0.15170940170940161</v>
      </c>
      <c r="E44" s="192">
        <v>9794</v>
      </c>
      <c r="F44" s="192">
        <v>8810</v>
      </c>
      <c r="G44" s="188">
        <v>0.11169125993189555</v>
      </c>
    </row>
    <row r="45" spans="1:7" ht="15.75" customHeight="1">
      <c r="A45" s="95" t="s">
        <v>5</v>
      </c>
      <c r="B45" s="192">
        <v>1210</v>
      </c>
      <c r="C45" s="192">
        <v>1572</v>
      </c>
      <c r="D45" s="188">
        <v>-0.23027989821882955</v>
      </c>
      <c r="E45" s="192">
        <v>21471</v>
      </c>
      <c r="F45" s="192">
        <v>24106</v>
      </c>
      <c r="G45" s="188">
        <v>-0.10930888575458397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43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2021-12-07T11:28:25Z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